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<sst xmlns="http://schemas.openxmlformats.org/spreadsheetml/2006/main" count="48" uniqueCount="39">
  <si>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Subjects</t>
  </si>
  <si>
    <t>Sample 1</t>
  </si>
  <si>
    <t>Sample 2</t>
  </si>
  <si>
    <t>Max N = 500</t>
  </si>
  <si>
    <t>N</t>
  </si>
  <si>
    <t xml:space="preserve">Alpha = </t>
  </si>
  <si>
    <t xml:space="preserve">Mean </t>
  </si>
  <si>
    <t>Std Dev</t>
  </si>
  <si>
    <t>Std Error</t>
  </si>
  <si>
    <t>FMAX Test for Equality of Variance</t>
  </si>
  <si>
    <t>Variance</t>
  </si>
  <si>
    <t xml:space="preserve">df </t>
  </si>
  <si>
    <t>Mean Diff</t>
  </si>
  <si>
    <t>CI (lower)</t>
  </si>
  <si>
    <t>CI (Upper)</t>
  </si>
  <si>
    <t>V1/n1</t>
  </si>
  <si>
    <t>v2/n2</t>
  </si>
  <si>
    <t>Sq</t>
  </si>
  <si>
    <t>Num</t>
  </si>
  <si>
    <t>1/(n-1)</t>
  </si>
  <si>
    <r>
      <t>p</t>
    </r>
    <r>
      <rPr>
        <sz val="10"/>
        <rFont val="Arial"/>
        <family val="2"/>
      </rPr>
      <t xml:space="preserve"> (2-tailed)</t>
    </r>
  </si>
  <si>
    <r>
      <t>p</t>
    </r>
    <r>
      <rPr>
        <sz val="10"/>
        <rFont val="Arial"/>
        <family val="2"/>
      </rPr>
      <t xml:space="preserve"> (1-tailed)</t>
    </r>
  </si>
  <si>
    <t>Two-Sample t - Test: Independent Samples</t>
  </si>
  <si>
    <t>Copy Data in B3 to C3 thru BN to CN</t>
  </si>
  <si>
    <r>
      <t>F</t>
    </r>
    <r>
      <rPr>
        <sz val="10"/>
        <rFont val="Arial"/>
        <family val="0"/>
      </rPr>
      <t>-Stat</t>
    </r>
  </si>
  <si>
    <r>
      <t>F</t>
    </r>
    <r>
      <rPr>
        <sz val="10"/>
        <rFont val="Arial"/>
        <family val="0"/>
      </rPr>
      <t>-CV</t>
    </r>
  </si>
  <si>
    <r>
      <t>t</t>
    </r>
    <r>
      <rPr>
        <sz val="10"/>
        <rFont val="Arial"/>
        <family val="0"/>
      </rPr>
      <t>-Stat</t>
    </r>
  </si>
  <si>
    <r>
      <t>t</t>
    </r>
    <r>
      <rPr>
        <sz val="10"/>
        <rFont val="Arial"/>
        <family val="0"/>
      </rPr>
      <t>-CV</t>
    </r>
  </si>
  <si>
    <r>
      <t>t-</t>
    </r>
    <r>
      <rPr>
        <sz val="10"/>
        <rFont val="Arial"/>
        <family val="0"/>
      </rPr>
      <t>Stat</t>
    </r>
  </si>
  <si>
    <t>Case 1</t>
  </si>
  <si>
    <t>Case 2</t>
  </si>
  <si>
    <r>
      <t>p</t>
    </r>
    <r>
      <rPr>
        <sz val="10"/>
        <rFont val="Arial"/>
        <family val="0"/>
      </rPr>
      <t>-value (2-Tail)</t>
    </r>
  </si>
  <si>
    <r>
      <t>p</t>
    </r>
    <r>
      <rPr>
        <sz val="10"/>
        <rFont val="Arial"/>
        <family val="0"/>
      </rPr>
      <t>-value (1-Tail)</t>
    </r>
  </si>
  <si>
    <t>Rule Variance 1 &gt; Variance 2</t>
  </si>
  <si>
    <r>
      <t xml:space="preserve">Independent Sample t: </t>
    </r>
    <r>
      <rPr>
        <b/>
        <sz val="10"/>
        <color indexed="12"/>
        <rFont val="Arial"/>
        <family val="2"/>
      </rPr>
      <t>Unequal Variances</t>
    </r>
  </si>
  <si>
    <r>
      <t xml:space="preserve">Independent Sample t-Test: </t>
    </r>
    <r>
      <rPr>
        <b/>
        <sz val="10"/>
        <color indexed="12"/>
        <rFont val="Arial"/>
        <family val="2"/>
      </rPr>
      <t>Equal Variances</t>
    </r>
  </si>
  <si>
    <t>Two-Sample Test of Means: Effect Size</t>
  </si>
  <si>
    <t>Pooled Standard Deivations</t>
  </si>
  <si>
    <t>See Separate Program for Effect Size and Pooled Variance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</si>
</sst>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3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64" fontId="9" fillId="3" borderId="7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8" fillId="3" borderId="5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165" fontId="8" fillId="3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" borderId="4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/>
    </xf>
    <xf numFmtId="0" fontId="11" fillId="0" borderId="0" xfId="0" applyFont="1" applyAlignment="1">
      <alignment/>
    </xf>
    <xf numFmtId="164" fontId="8" fillId="3" borderId="8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F3" sqref="F3"/>
    </sheetView>
  </sheetViews>
  <sheetFormatPr defaultColWidth="9.140625" defaultRowHeight="12.75"/>
  <cols>
    <col min="5" max="5" width="13.421875" style="0" customWidth="1"/>
    <col min="7" max="7" width="13.140625" style="0" customWidth="1"/>
    <col min="8" max="8" width="12.00390625" style="0" customWidth="1"/>
    <col min="9" max="9" width="10.28125" style="0" customWidth="1"/>
    <col min="10" max="12" width="0" style="0" hidden="1" customWidth="1"/>
  </cols>
  <sheetData>
    <row r="1" spans="1:9" s="2" customFormat="1" ht="18">
      <c r="A1" s="3" t="s">
        <v>22</v>
      </c>
      <c r="B1" s="3"/>
      <c r="C1" s="3"/>
      <c r="D1" s="3"/>
      <c r="E1" s="3"/>
      <c r="F1" s="3"/>
      <c r="G1" s="5"/>
      <c r="H1" s="5" t="s">
        <v>3</v>
      </c>
      <c r="I1" s="5"/>
    </row>
    <row r="2" spans="1:8" ht="12.75">
      <c r="A2" s="4" t="s">
        <v>0</v>
      </c>
      <c r="B2" s="4" t="s">
        <v>1</v>
      </c>
      <c r="C2" s="4" t="s">
        <v>2</v>
      </c>
      <c r="E2" s="56" t="s">
        <v>23</v>
      </c>
      <c r="F2" s="56"/>
      <c r="G2" s="56"/>
      <c r="H2" s="50"/>
    </row>
    <row r="3" spans="2:6" ht="12.75">
      <c r="B3" s="55">
        <v>79</v>
      </c>
      <c r="C3" s="55">
        <v>85</v>
      </c>
      <c r="E3" s="17" t="s">
        <v>5</v>
      </c>
      <c r="F3" s="18">
        <v>0.05</v>
      </c>
    </row>
    <row r="4" spans="2:7" ht="12.75">
      <c r="B4" s="1">
        <v>73</v>
      </c>
      <c r="C4" s="1">
        <v>73</v>
      </c>
      <c r="E4" s="6"/>
      <c r="F4" s="7" t="str">
        <f>B2</f>
        <v>Sample 1</v>
      </c>
      <c r="G4" s="8" t="str">
        <f>C2</f>
        <v>Sample 2</v>
      </c>
    </row>
    <row r="5" spans="2:7" ht="12.75">
      <c r="B5" s="1">
        <v>45</v>
      </c>
      <c r="C5" s="1">
        <v>68</v>
      </c>
      <c r="E5" s="9" t="s">
        <v>6</v>
      </c>
      <c r="F5" s="10">
        <f>AVERAGE(B3:B509)</f>
        <v>65.41025641025641</v>
      </c>
      <c r="G5" s="11">
        <f>AVERAGE(C3:C509)</f>
        <v>67.2051282051282</v>
      </c>
    </row>
    <row r="6" spans="2:7" ht="12.75">
      <c r="B6" s="1">
        <v>81</v>
      </c>
      <c r="C6" s="1">
        <v>65</v>
      </c>
      <c r="E6" s="9" t="s">
        <v>7</v>
      </c>
      <c r="F6" s="10">
        <f>STDEV(B3:B510)</f>
        <v>11.620576008728186</v>
      </c>
      <c r="G6" s="11">
        <f>STDEV(C3:C510)</f>
        <v>11.1572008543444</v>
      </c>
    </row>
    <row r="7" spans="2:7" ht="12.75">
      <c r="B7" s="1">
        <v>71</v>
      </c>
      <c r="C7" s="1">
        <v>62</v>
      </c>
      <c r="E7" s="51" t="s">
        <v>4</v>
      </c>
      <c r="F7" s="12">
        <f>COUNT(B3:B510)</f>
        <v>39</v>
      </c>
      <c r="G7" s="13">
        <f>COUNT(C3:C510)</f>
        <v>39</v>
      </c>
    </row>
    <row r="8" spans="2:7" ht="12.75">
      <c r="B8" s="1">
        <v>42</v>
      </c>
      <c r="C8" s="1">
        <v>40</v>
      </c>
      <c r="E8" s="14" t="s">
        <v>8</v>
      </c>
      <c r="F8" s="15">
        <f>F6/SQRT(F7)</f>
        <v>1.8607813824293324</v>
      </c>
      <c r="G8" s="16">
        <f>G6/SQRT(G7)</f>
        <v>1.7865819744387095</v>
      </c>
    </row>
    <row r="9" spans="2:8" ht="12.75">
      <c r="B9" s="1">
        <v>71</v>
      </c>
      <c r="C9" s="1">
        <v>72</v>
      </c>
      <c r="H9" s="57" t="s">
        <v>33</v>
      </c>
    </row>
    <row r="10" spans="2:8" ht="12.75">
      <c r="B10" s="1">
        <v>79</v>
      </c>
      <c r="C10" s="1">
        <v>68</v>
      </c>
      <c r="E10" s="35" t="s">
        <v>9</v>
      </c>
      <c r="F10" s="36"/>
      <c r="G10" s="36"/>
      <c r="H10" s="38"/>
    </row>
    <row r="11" spans="2:8" ht="12.75">
      <c r="B11" s="1">
        <v>72</v>
      </c>
      <c r="C11" s="1">
        <v>63</v>
      </c>
      <c r="E11" s="6" t="s">
        <v>10</v>
      </c>
      <c r="F11" s="25">
        <f>VAR(B3:B510)</f>
        <v>135.0377867746291</v>
      </c>
      <c r="G11" s="25">
        <f>VAR(C3:C510)</f>
        <v>124.4831309041834</v>
      </c>
      <c r="H11" s="24"/>
    </row>
    <row r="12" spans="2:8" ht="12.75">
      <c r="B12" s="1">
        <v>55</v>
      </c>
      <c r="C12" s="1">
        <v>59</v>
      </c>
      <c r="E12" s="51" t="s">
        <v>24</v>
      </c>
      <c r="F12" s="26">
        <f>F11/G11</f>
        <v>1.0847878406799536</v>
      </c>
      <c r="G12" s="53" t="s">
        <v>25</v>
      </c>
      <c r="H12" s="34">
        <f>FINV(F3,F7-1,G7-1)</f>
        <v>1.7166872368079567</v>
      </c>
    </row>
    <row r="13" spans="2:8" ht="12.75">
      <c r="B13" s="1">
        <v>73</v>
      </c>
      <c r="C13" s="1">
        <v>56</v>
      </c>
      <c r="E13" s="52" t="s">
        <v>31</v>
      </c>
      <c r="F13" s="27">
        <f>2*FDIST(F12,F7-1,G7-1)</f>
        <v>0.8032332847179163</v>
      </c>
      <c r="G13" s="52" t="s">
        <v>32</v>
      </c>
      <c r="H13" s="58">
        <f>FDIST(F12,F7-1,G7-1)</f>
        <v>0.40161664235895816</v>
      </c>
    </row>
    <row r="14" spans="2:6" ht="12.75">
      <c r="B14" s="1">
        <v>76</v>
      </c>
      <c r="C14" s="1">
        <v>77</v>
      </c>
      <c r="E14" s="20"/>
      <c r="F14" s="19"/>
    </row>
    <row r="15" spans="2:9" ht="12.75">
      <c r="B15" s="1">
        <v>71</v>
      </c>
      <c r="C15" s="1">
        <v>74</v>
      </c>
      <c r="E15" s="35" t="s">
        <v>35</v>
      </c>
      <c r="F15" s="36"/>
      <c r="G15" s="36"/>
      <c r="H15" s="37"/>
      <c r="I15" s="54" t="s">
        <v>29</v>
      </c>
    </row>
    <row r="16" spans="2:8" ht="12.75">
      <c r="B16" s="1">
        <v>66</v>
      </c>
      <c r="C16" s="1">
        <v>74</v>
      </c>
      <c r="E16" s="51" t="s">
        <v>26</v>
      </c>
      <c r="F16" s="28">
        <f>F17/H17</f>
        <v>-0.6957921943906018</v>
      </c>
      <c r="G16" s="47" t="s">
        <v>11</v>
      </c>
      <c r="H16" s="29">
        <f>F7+G7-2</f>
        <v>76</v>
      </c>
    </row>
    <row r="17" spans="2:9" ht="12.75">
      <c r="B17" s="1">
        <v>64</v>
      </c>
      <c r="C17" s="1">
        <v>66</v>
      </c>
      <c r="E17" s="9" t="s">
        <v>12</v>
      </c>
      <c r="F17" s="30">
        <f>F5-G5</f>
        <v>-1.7948717948717956</v>
      </c>
      <c r="G17" s="12" t="s">
        <v>8</v>
      </c>
      <c r="H17" s="31">
        <f>SQRT(F11/F7+G11/G7)</f>
        <v>2.579608982885766</v>
      </c>
      <c r="I17" s="48" t="s">
        <v>21</v>
      </c>
    </row>
    <row r="18" spans="2:9" ht="12.75">
      <c r="B18" s="1">
        <v>48</v>
      </c>
      <c r="C18" s="1">
        <v>37</v>
      </c>
      <c r="E18" s="51" t="s">
        <v>27</v>
      </c>
      <c r="F18" s="30">
        <f>TINV(F3,H16)</f>
        <v>1.9916751625714824</v>
      </c>
      <c r="G18" s="47" t="s">
        <v>20</v>
      </c>
      <c r="H18" s="46">
        <f>TDIST(ABS(F16),H16,2)</f>
        <v>0.4886812611453345</v>
      </c>
      <c r="I18" s="49">
        <f>IF(F16&lt;0,TDIST(-F16,H16,1),1-TDIST(F16,H16,1))</f>
        <v>0.24434063057266725</v>
      </c>
    </row>
    <row r="19" spans="2:8" ht="12.75">
      <c r="B19" s="1">
        <v>80</v>
      </c>
      <c r="C19" s="1">
        <v>78</v>
      </c>
      <c r="E19" s="14" t="s">
        <v>13</v>
      </c>
      <c r="F19" s="32">
        <f>F17-F18*H17</f>
        <v>-6.93261493523166</v>
      </c>
      <c r="G19" s="22" t="s">
        <v>14</v>
      </c>
      <c r="H19" s="33">
        <f>F17+F18*H17</f>
        <v>3.342871345488069</v>
      </c>
    </row>
    <row r="20" spans="2:12" ht="12.75">
      <c r="B20" s="1">
        <v>82</v>
      </c>
      <c r="C20" s="1">
        <v>75</v>
      </c>
      <c r="J20" s="39"/>
      <c r="K20" s="40"/>
      <c r="L20" s="41" t="s">
        <v>17</v>
      </c>
    </row>
    <row r="21" spans="2:12" ht="12.75">
      <c r="B21" s="1">
        <v>68</v>
      </c>
      <c r="C21" s="1">
        <v>72</v>
      </c>
      <c r="E21" s="35" t="s">
        <v>34</v>
      </c>
      <c r="F21" s="36"/>
      <c r="G21" s="36"/>
      <c r="H21" s="37"/>
      <c r="I21" s="54" t="s">
        <v>30</v>
      </c>
      <c r="J21" s="42" t="s">
        <v>15</v>
      </c>
      <c r="K21" s="43">
        <f>F11/F7</f>
        <v>3.462507353195618</v>
      </c>
      <c r="L21" s="44">
        <f>POWER(K21,2)</f>
        <v>11.988957170933725</v>
      </c>
    </row>
    <row r="22" spans="2:12" ht="12.75">
      <c r="B22" s="1">
        <v>75</v>
      </c>
      <c r="C22" s="1">
        <v>69</v>
      </c>
      <c r="E22" s="51" t="s">
        <v>28</v>
      </c>
      <c r="F22" s="28">
        <f>F23/H23</f>
        <v>-0.6957921943906018</v>
      </c>
      <c r="G22" s="47" t="s">
        <v>11</v>
      </c>
      <c r="H22" s="46">
        <f>K23/(K24*L21+L24*L22)</f>
        <v>75.87450128792429</v>
      </c>
      <c r="J22" s="42" t="s">
        <v>16</v>
      </c>
      <c r="K22" s="43">
        <f>G11/G7</f>
        <v>3.191875151389318</v>
      </c>
      <c r="L22" s="44">
        <f>POWER(K22,2)</f>
        <v>10.188066982056581</v>
      </c>
    </row>
    <row r="23" spans="2:12" ht="12.75">
      <c r="B23" s="1">
        <v>64</v>
      </c>
      <c r="C23" s="1">
        <v>66</v>
      </c>
      <c r="E23" s="9" t="s">
        <v>12</v>
      </c>
      <c r="F23" s="30">
        <f>F5-G5</f>
        <v>-1.7948717948717956</v>
      </c>
      <c r="G23" s="12" t="s">
        <v>8</v>
      </c>
      <c r="H23" s="31">
        <f>SQRT(F11/F7+G11/G7)</f>
        <v>2.579608982885766</v>
      </c>
      <c r="I23" s="48" t="s">
        <v>21</v>
      </c>
      <c r="J23" s="42" t="s">
        <v>18</v>
      </c>
      <c r="K23" s="43">
        <f>POWER((K21+K22),2)</f>
        <v>44.280806517326084</v>
      </c>
      <c r="L23" s="44"/>
    </row>
    <row r="24" spans="2:12" ht="12.75">
      <c r="B24" s="1">
        <v>78</v>
      </c>
      <c r="C24" s="1">
        <v>51</v>
      </c>
      <c r="E24" s="51" t="s">
        <v>27</v>
      </c>
      <c r="F24" s="30">
        <f>TINV(F3,H22)</f>
        <v>1.9921026250813156</v>
      </c>
      <c r="G24" s="47" t="s">
        <v>20</v>
      </c>
      <c r="H24" s="46">
        <f>TDIST(ABS(F22),H22,2)</f>
        <v>0.4887094859012725</v>
      </c>
      <c r="I24" s="49">
        <f>IF(F22&lt;0,TDIST(-F22,H22,1),1-TDIST(F22,H22,1))</f>
        <v>0.24435474295063625</v>
      </c>
      <c r="J24" s="45" t="s">
        <v>19</v>
      </c>
      <c r="K24" s="21">
        <f>1/(F7-1)</f>
        <v>0.02631578947368421</v>
      </c>
      <c r="L24" s="23">
        <f>1/(G7-1)</f>
        <v>0.02631578947368421</v>
      </c>
    </row>
    <row r="25" spans="2:8" ht="12.75">
      <c r="B25" s="1">
        <v>61</v>
      </c>
      <c r="C25" s="1">
        <v>50</v>
      </c>
      <c r="E25" s="14" t="s">
        <v>13</v>
      </c>
      <c r="F25" s="32">
        <f>F23-F24*H23</f>
        <v>-6.933717621361873</v>
      </c>
      <c r="G25" s="22" t="s">
        <v>14</v>
      </c>
      <c r="H25" s="33">
        <f>F23+F24*H23</f>
        <v>3.3439740316182816</v>
      </c>
    </row>
    <row r="26" spans="2:3" ht="12.75">
      <c r="B26" s="1">
        <v>73</v>
      </c>
      <c r="C26" s="1">
        <v>84</v>
      </c>
    </row>
    <row r="27" spans="2:5" ht="12.75">
      <c r="B27" s="1">
        <v>52</v>
      </c>
      <c r="C27" s="1">
        <v>83</v>
      </c>
      <c r="E27" t="s">
        <v>38</v>
      </c>
    </row>
    <row r="28" spans="2:10" ht="18">
      <c r="B28" s="1">
        <v>67</v>
      </c>
      <c r="C28" s="1">
        <v>78</v>
      </c>
      <c r="E28" s="59" t="s">
        <v>36</v>
      </c>
      <c r="F28" s="59"/>
      <c r="G28" s="59"/>
      <c r="H28" s="59"/>
      <c r="I28" s="59"/>
      <c r="J28" s="3"/>
    </row>
    <row r="29" spans="2:10" ht="18">
      <c r="B29" s="1">
        <v>57</v>
      </c>
      <c r="C29" s="1">
        <v>75</v>
      </c>
      <c r="E29" s="59"/>
      <c r="F29" s="59" t="s">
        <v>37</v>
      </c>
      <c r="G29" s="59"/>
      <c r="H29" s="59"/>
      <c r="I29" s="59"/>
      <c r="J29" s="3"/>
    </row>
    <row r="30" spans="2:3" ht="12.75">
      <c r="B30" s="1">
        <v>47</v>
      </c>
      <c r="C30" s="1">
        <v>73</v>
      </c>
    </row>
    <row r="31" spans="2:3" ht="12.75">
      <c r="B31" s="1">
        <v>46</v>
      </c>
      <c r="C31" s="1">
        <v>64</v>
      </c>
    </row>
    <row r="32" spans="2:3" ht="12.75">
      <c r="B32" s="1">
        <v>47</v>
      </c>
      <c r="C32" s="1">
        <v>61</v>
      </c>
    </row>
    <row r="33" spans="2:3" ht="12.75">
      <c r="B33" s="1">
        <v>59</v>
      </c>
      <c r="C33" s="1">
        <v>60</v>
      </c>
    </row>
    <row r="34" spans="2:3" ht="12.75">
      <c r="B34" s="1">
        <v>69</v>
      </c>
      <c r="C34" s="1">
        <v>69</v>
      </c>
    </row>
    <row r="35" spans="2:3" ht="12.75">
      <c r="B35" s="1">
        <v>51</v>
      </c>
      <c r="C35" s="1">
        <v>54</v>
      </c>
    </row>
    <row r="36" spans="2:3" ht="12.75">
      <c r="B36" s="1">
        <v>76</v>
      </c>
      <c r="C36" s="1">
        <v>82</v>
      </c>
    </row>
    <row r="37" spans="2:3" ht="12.75">
      <c r="B37" s="1">
        <v>78</v>
      </c>
      <c r="C37" s="1">
        <v>75</v>
      </c>
    </row>
    <row r="38" spans="2:3" ht="12.75">
      <c r="B38" s="1">
        <v>64</v>
      </c>
      <c r="C38" s="1">
        <v>73</v>
      </c>
    </row>
    <row r="39" spans="2:3" ht="12.75">
      <c r="B39" s="1">
        <v>70</v>
      </c>
      <c r="C39" s="1">
        <v>71</v>
      </c>
    </row>
    <row r="40" spans="2:3" ht="12.75">
      <c r="B40" s="1">
        <v>56</v>
      </c>
      <c r="C40" s="1">
        <v>64</v>
      </c>
    </row>
    <row r="41" spans="2:3" ht="12.75">
      <c r="B41" s="1">
        <v>65</v>
      </c>
      <c r="C41" s="1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Two-Sample t Test: Independent Samples</dc:title>
  <dc:subject/>
  <dc:creator>Courtney</dc:creator>
  <cp:keywords/>
  <dc:description/>
  <cp:lastModifiedBy>Courtney Pindling  T42</cp:lastModifiedBy>
  <dcterms:created xsi:type="dcterms:W3CDTF">2007-02-11T00:31:32Z</dcterms:created>
  <dcterms:modified xsi:type="dcterms:W3CDTF">2007-02-14T20:35:03Z</dcterms:modified>
  <cp:category/>
  <cp:version/>
  <cp:contentType/>
  <cp:contentStatus/>
</cp:coreProperties>
</file>