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<sst xmlns="http://schemas.openxmlformats.org/spreadsheetml/2006/main" count="25" uniqueCount="25">
  <si>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mean</t>
  </si>
  <si>
    <t>variance</t>
  </si>
  <si>
    <t>Enter Data</t>
  </si>
  <si>
    <t>Sample,n</t>
  </si>
  <si>
    <t>std dev, s</t>
  </si>
  <si>
    <t>median</t>
  </si>
  <si>
    <t>mode</t>
  </si>
  <si>
    <t>range</t>
  </si>
  <si>
    <t>max</t>
  </si>
  <si>
    <t>min</t>
  </si>
  <si>
    <t>Percentile</t>
  </si>
  <si>
    <t>Basic Statistical Parameters</t>
  </si>
  <si>
    <t>Basic Statistics - Mean and Variance</t>
  </si>
  <si>
    <t>Box Plot</t>
  </si>
  <si>
    <t>Min</t>
  </si>
  <si>
    <t>25% Pt</t>
  </si>
  <si>
    <t>Median</t>
  </si>
  <si>
    <t>Max</t>
  </si>
  <si>
    <t>75% Pt</t>
  </si>
  <si>
    <t>Look for more</t>
  </si>
  <si>
    <t xml:space="preserve">percentile </t>
  </si>
  <si>
    <t>Interquartile Range  =</t>
  </si>
  <si>
    <t>Semi-interquartile range =</t>
  </si>
  <si>
    <t>n-1</t>
  </si>
  <si>
    <t>z-score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</si>
</sst>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i/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4" fillId="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9" fontId="4" fillId="3" borderId="0" xfId="0" applyNumberFormat="1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9" fontId="4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3"/>
  <sheetViews>
    <sheetView tabSelected="1" workbookViewId="0" topLeftCell="A1">
      <selection activeCell="F20" sqref="F20"/>
    </sheetView>
  </sheetViews>
  <sheetFormatPr defaultColWidth="9.140625" defaultRowHeight="12.75"/>
  <cols>
    <col min="6" max="6" width="11.00390625" style="0" customWidth="1"/>
    <col min="7" max="7" width="11.8515625" style="0" customWidth="1"/>
  </cols>
  <sheetData>
    <row r="1" spans="1:4" ht="15.75">
      <c r="A1" s="2" t="s">
        <v>12</v>
      </c>
      <c r="B1" s="2"/>
      <c r="C1" s="2"/>
      <c r="D1" s="2"/>
    </row>
    <row r="3" spans="1:8" ht="16.5" thickBot="1">
      <c r="A3" s="10" t="s">
        <v>2</v>
      </c>
      <c r="B3" s="20"/>
      <c r="C3" s="20"/>
      <c r="D3" s="20"/>
      <c r="E3" s="20"/>
      <c r="F3" s="5" t="s">
        <v>11</v>
      </c>
      <c r="G3" s="1"/>
      <c r="H3" s="1"/>
    </row>
    <row r="4" spans="1:9" ht="14.25" thickBot="1" thickTop="1">
      <c r="A4" s="26">
        <v>43</v>
      </c>
      <c r="B4" s="27">
        <v>66</v>
      </c>
      <c r="C4" s="27">
        <v>47</v>
      </c>
      <c r="D4" s="27">
        <v>50</v>
      </c>
      <c r="E4" s="27">
        <v>50</v>
      </c>
      <c r="F4" s="7" t="s">
        <v>3</v>
      </c>
      <c r="G4" s="8">
        <f>COUNT(A4:E12)</f>
        <v>33</v>
      </c>
      <c r="I4" s="22" t="s">
        <v>23</v>
      </c>
    </row>
    <row r="5" spans="1:9" ht="14.25" thickBot="1" thickTop="1">
      <c r="A5" s="28">
        <v>45</v>
      </c>
      <c r="B5" s="29">
        <v>78</v>
      </c>
      <c r="C5" s="29">
        <v>58</v>
      </c>
      <c r="D5" s="29">
        <v>53</v>
      </c>
      <c r="E5" s="29">
        <v>52</v>
      </c>
      <c r="F5" s="7" t="s">
        <v>0</v>
      </c>
      <c r="G5" s="8">
        <f>AVERAGE(A3:E12)</f>
        <v>56.72727272727273</v>
      </c>
      <c r="I5" s="22"/>
    </row>
    <row r="6" spans="1:9" ht="14.25" thickBot="1" thickTop="1">
      <c r="A6" s="28">
        <v>46</v>
      </c>
      <c r="B6" s="29">
        <v>53</v>
      </c>
      <c r="C6" s="29">
        <v>59</v>
      </c>
      <c r="D6" s="29">
        <v>44</v>
      </c>
      <c r="E6" s="29">
        <v>48</v>
      </c>
      <c r="F6" s="7" t="s">
        <v>4</v>
      </c>
      <c r="G6" s="8">
        <f>STDEV(A3:E12)</f>
        <v>10.359997367497035</v>
      </c>
      <c r="I6" s="23">
        <f>SQRT(I7)</f>
        <v>10.201820180057377</v>
      </c>
    </row>
    <row r="7" spans="1:9" ht="14.25" thickBot="1" thickTop="1">
      <c r="A7" s="28">
        <v>56</v>
      </c>
      <c r="B7" s="29">
        <v>55</v>
      </c>
      <c r="C7" s="29">
        <v>65</v>
      </c>
      <c r="D7" s="29">
        <v>59</v>
      </c>
      <c r="E7" s="29">
        <v>44</v>
      </c>
      <c r="F7" s="7" t="s">
        <v>1</v>
      </c>
      <c r="G7" s="8">
        <f>VAR(A3:E12)</f>
        <v>107.3295454545455</v>
      </c>
      <c r="I7" s="23">
        <f>(G4-1)*G7/G4</f>
        <v>104.07713498622593</v>
      </c>
    </row>
    <row r="8" spans="1:7" ht="14.25" thickBot="1" thickTop="1">
      <c r="A8" s="28">
        <v>67</v>
      </c>
      <c r="B8" s="29">
        <v>77</v>
      </c>
      <c r="C8" s="29">
        <v>46</v>
      </c>
      <c r="D8" s="29">
        <v>49</v>
      </c>
      <c r="E8" s="29">
        <v>56</v>
      </c>
      <c r="F8" s="7" t="s">
        <v>5</v>
      </c>
      <c r="G8" s="8">
        <f>MEDIAN(A3:E12)</f>
        <v>55</v>
      </c>
    </row>
    <row r="9" spans="1:8" ht="14.25" thickBot="1" thickTop="1">
      <c r="A9" s="28">
        <v>77</v>
      </c>
      <c r="B9" s="29">
        <v>62</v>
      </c>
      <c r="C9" s="29">
        <v>48</v>
      </c>
      <c r="D9" s="29">
        <v>61</v>
      </c>
      <c r="E9" s="29">
        <v>66</v>
      </c>
      <c r="F9" s="7" t="s">
        <v>6</v>
      </c>
      <c r="G9" s="8">
        <f>MODE(A3:E12)</f>
        <v>77</v>
      </c>
      <c r="H9" s="3" t="s">
        <v>19</v>
      </c>
    </row>
    <row r="10" spans="1:7" ht="14.25" thickBot="1" thickTop="1">
      <c r="A10" s="28">
        <v>77</v>
      </c>
      <c r="B10" s="29">
        <v>60</v>
      </c>
      <c r="C10" s="29">
        <v>55</v>
      </c>
      <c r="D10" s="29"/>
      <c r="E10" s="29"/>
      <c r="F10" s="7" t="s">
        <v>7</v>
      </c>
      <c r="G10" s="8">
        <f>G11-G12</f>
        <v>35</v>
      </c>
    </row>
    <row r="11" spans="1:7" ht="14.25" thickBot="1" thickTop="1">
      <c r="A11" s="28"/>
      <c r="B11" s="29"/>
      <c r="C11" s="29"/>
      <c r="D11" s="29"/>
      <c r="E11" s="29"/>
      <c r="F11" s="7" t="s">
        <v>8</v>
      </c>
      <c r="G11" s="8">
        <f>MAX(A3:E12)</f>
        <v>78</v>
      </c>
    </row>
    <row r="12" spans="1:7" ht="14.25" thickBot="1" thickTop="1">
      <c r="A12" s="28"/>
      <c r="B12" s="29"/>
      <c r="C12" s="29"/>
      <c r="D12" s="29"/>
      <c r="E12" s="29"/>
      <c r="F12" s="7" t="s">
        <v>9</v>
      </c>
      <c r="G12" s="8">
        <f>MIN(A3:E12)</f>
        <v>43</v>
      </c>
    </row>
    <row r="13" spans="9:204" s="20" customFormat="1" ht="13.5" thickTop="1"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</row>
    <row r="14" spans="1:8" ht="15.75">
      <c r="A14" s="5" t="s">
        <v>10</v>
      </c>
      <c r="B14" s="6"/>
      <c r="C14" s="4"/>
      <c r="D14" s="13" t="s">
        <v>13</v>
      </c>
      <c r="E14" s="14"/>
      <c r="F14" s="19" t="s">
        <v>21</v>
      </c>
      <c r="G14" s="20"/>
      <c r="H14" s="21">
        <f>B16-B18</f>
        <v>14</v>
      </c>
    </row>
    <row r="15" spans="1:8" ht="12.75">
      <c r="A15" s="9">
        <v>1</v>
      </c>
      <c r="B15" s="8">
        <f>PERCENTILE(A4:E13,1)</f>
        <v>78</v>
      </c>
      <c r="D15" s="7" t="s">
        <v>14</v>
      </c>
      <c r="E15" s="8">
        <f>MIN(A4:E13)</f>
        <v>43</v>
      </c>
      <c r="F15" s="19" t="s">
        <v>22</v>
      </c>
      <c r="G15" s="20"/>
      <c r="H15" s="21">
        <f>H14/2</f>
        <v>7</v>
      </c>
    </row>
    <row r="16" spans="1:5" ht="12.75">
      <c r="A16" s="9">
        <v>0.75</v>
      </c>
      <c r="B16" s="8">
        <f>PERCENTILE(A4:E13,0.75)</f>
        <v>62</v>
      </c>
      <c r="D16" s="7" t="s">
        <v>15</v>
      </c>
      <c r="E16" s="8">
        <f>PERCENTILE(A4:E13,0.25)</f>
        <v>48</v>
      </c>
    </row>
    <row r="17" spans="1:5" ht="12.75">
      <c r="A17" s="9">
        <v>0.5</v>
      </c>
      <c r="B17" s="8">
        <f>PERCENTILE(A4:E13,0.5)</f>
        <v>55</v>
      </c>
      <c r="D17" s="7" t="s">
        <v>16</v>
      </c>
      <c r="E17" s="8">
        <f>MEDIAN(A4:E13)</f>
        <v>55</v>
      </c>
    </row>
    <row r="18" spans="1:5" ht="12.75">
      <c r="A18" s="9">
        <v>0.25</v>
      </c>
      <c r="B18" s="8">
        <f>PERCENTILE(A4:E13,0.25)</f>
        <v>48</v>
      </c>
      <c r="D18" s="12" t="s">
        <v>18</v>
      </c>
      <c r="E18" s="8">
        <f>PERCENTILE(A4:E13,0.75)</f>
        <v>62</v>
      </c>
    </row>
    <row r="19" spans="1:5" ht="12.75">
      <c r="A19" s="9">
        <v>0.1</v>
      </c>
      <c r="B19" s="8">
        <f>PERCENTILE(A4:E13,0.1)</f>
        <v>45.2</v>
      </c>
      <c r="D19" s="7" t="s">
        <v>17</v>
      </c>
      <c r="E19" s="8">
        <f>MAX(A4:E13)</f>
        <v>78</v>
      </c>
    </row>
    <row r="20" ht="13.5" thickBot="1"/>
    <row r="21" spans="1:3" ht="14.25" thickBot="1" thickTop="1">
      <c r="A21" s="16">
        <v>98</v>
      </c>
      <c r="B21" s="17" t="s">
        <v>20</v>
      </c>
      <c r="C21" s="18">
        <f>PERCENTILE(A4:E13,(A21/100))</f>
        <v>77.36</v>
      </c>
    </row>
    <row r="22" spans="2:3" ht="13.5" thickTop="1">
      <c r="B22" s="24" t="s">
        <v>24</v>
      </c>
      <c r="C22" s="25">
        <f>(A21-G5)/I6</f>
        <v>4.045623873415023</v>
      </c>
    </row>
    <row r="23" ht="12.75">
      <c r="A23" s="1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IBM_User</cp:lastModifiedBy>
  <dcterms:created xsi:type="dcterms:W3CDTF">2002-08-04T22:11:43Z</dcterms:created>
  <dcterms:modified xsi:type="dcterms:W3CDTF">2004-07-23T21:08:37Z</dcterms:modified>
  <cp:category/>
  <cp:version/>
  <cp:contentType/>
  <cp:contentStatus/>
</cp:coreProperties>
</file>